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4" i="1" l="1"/>
  <c r="F21" i="1"/>
  <c r="C21" i="1"/>
  <c r="E20" i="1"/>
  <c r="E19" i="1"/>
  <c r="E21" i="1" s="1"/>
  <c r="F12" i="1"/>
  <c r="E12" i="1"/>
  <c r="D12" i="1"/>
  <c r="C12" i="1"/>
</calcChain>
</file>

<file path=xl/sharedStrings.xml><?xml version="1.0" encoding="utf-8"?>
<sst xmlns="http://schemas.openxmlformats.org/spreadsheetml/2006/main" count="31" uniqueCount="27">
  <si>
    <t>ENTIDAD PRESTATARIA</t>
  </si>
  <si>
    <t>DESCRIPCIÓN: FINALIDAD</t>
  </si>
  <si>
    <t>CAPITAL PRESTAMO       IMPORTE CONTRATADO</t>
  </si>
  <si>
    <t>2010 / 1 / CCM</t>
  </si>
  <si>
    <t>PRESTAMO 2010 CCM    (INVERSIONES 2010)</t>
  </si>
  <si>
    <t>2014 / 1 / GLOBAL</t>
  </si>
  <si>
    <t>PRESTAMO 2014 GLOBALCAJA  (INVERSIONES 2014)</t>
  </si>
  <si>
    <t>2015 / 1 / GLOBAL</t>
  </si>
  <si>
    <t>PRESTAMO 2015 GLOBALCAJA  (INVERSIONES 2015)</t>
  </si>
  <si>
    <t xml:space="preserve">                                            2016/1/ BANKIA</t>
  </si>
  <si>
    <t xml:space="preserve">PRESTAMO 2016 BANKIA (INVERSIONES 2016) </t>
  </si>
  <si>
    <t xml:space="preserve">                                            2017/1/ BANKIA</t>
  </si>
  <si>
    <t>PRESTAMO 2017 BANKIA (INVERSIONES 2017) ---PRESTAMO FIRMADO EN MARZO DE 2017</t>
  </si>
  <si>
    <t>2018 / 1 / BCCM</t>
  </si>
  <si>
    <t>PRESTAMO 2018 BANCO CASTILLA LA MANCHA (INVERSIONES 2018) FIRMADO EN ABRIL DE 2018</t>
  </si>
  <si>
    <t>TOTALES</t>
  </si>
  <si>
    <t>DEUDA VIVA (*):                      (SEGÚN CAPITAL CONTRATADO)                                      A                                              01-01-19</t>
  </si>
  <si>
    <t>TOTAL CAPITAL AMORTIZADO AÑO 2019</t>
  </si>
  <si>
    <t>DEUDA VIVA (*)                               A                                             31-12-19</t>
  </si>
  <si>
    <t>EMUSER- EVOLUCION DEUDA EJERCICIO 2019</t>
  </si>
  <si>
    <t>PAGO AMORTIZACION 2019</t>
  </si>
  <si>
    <t xml:space="preserve"> DEUDA VIDA A 31/12/19</t>
  </si>
  <si>
    <t>CAPITAL AMORTIZADO  DEL 01-07-15 AL 30-09-15</t>
  </si>
  <si>
    <t>BANKINTER- EMUSER</t>
  </si>
  <si>
    <t>GLOBALCAJA- EMUSER</t>
  </si>
  <si>
    <t>DEUDA VIVA CONSOLIDADA  A 31/12/2019</t>
  </si>
  <si>
    <t>EVOLUCION DEUDA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</si>
</sst>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4" fillId="0" borderId="3" xfId="0" applyNumberFormat="1" applyFont="1" applyFill="1" applyBorder="1"/>
    <xf numFmtId="4" fontId="5" fillId="0" borderId="3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horizontal="right" vertical="center"/>
    </xf>
    <xf numFmtId="0" fontId="4" fillId="0" borderId="0" xfId="0" applyFont="1" applyFill="1"/>
    <xf numFmtId="4" fontId="4" fillId="0" borderId="0" xfId="0" applyNumberFormat="1" applyFont="1" applyFill="1"/>
    <xf numFmtId="4" fontId="5" fillId="0" borderId="14" xfId="0" applyNumberFormat="1" applyFont="1" applyFill="1" applyBorder="1" applyAlignment="1">
      <alignment vertical="center"/>
    </xf>
    <xf numFmtId="4" fontId="7" fillId="2" borderId="7" xfId="0" applyNumberFormat="1" applyFont="1" applyFill="1" applyBorder="1" applyAlignment="1">
      <alignment vertical="center"/>
    </xf>
    <xf numFmtId="4" fontId="5" fillId="0" borderId="15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7" fillId="2" borderId="22" xfId="0" applyNumberFormat="1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vertical="center"/>
    </xf>
    <xf numFmtId="0" fontId="4" fillId="0" borderId="0" xfId="0" applyFont="1" applyFill="1" applyBorder="1"/>
    <xf numFmtId="4" fontId="5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1" fillId="0" borderId="0" xfId="0" applyFont="1" applyAlignment="1"/>
    <xf numFmtId="0" fontId="0" fillId="0" borderId="0" xfId="0" applyBorder="1"/>
    <xf numFmtId="0" fontId="1" fillId="0" borderId="0" xfId="0" applyFont="1" applyBorder="1" applyAlignment="1"/>
    <xf numFmtId="4" fontId="1" fillId="0" borderId="0" xfId="0" applyNumberFormat="1" applyFont="1" applyBorder="1"/>
    <xf numFmtId="4" fontId="1" fillId="0" borderId="0" xfId="0" applyNumberFormat="1" applyFont="1" applyAlignment="1"/>
    <xf numFmtId="0" fontId="3" fillId="0" borderId="0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1"/>
  <sheetViews>
    <sheetView tabSelected="1" topLeftCell="A10" workbookViewId="0">
      <selection activeCell="A2" sqref="A2:F2"/>
    </sheetView>
  </sheetViews>
  <sheetFormatPr baseColWidth="10" defaultRowHeight="15" x14ac:dyDescent="0.25"/>
  <cols>
    <col min="1" max="1" width="22.85546875" bestFit="1" customWidth="1"/>
    <col min="2" max="2" width="39.5703125" bestFit="1" customWidth="1"/>
    <col min="3" max="3" width="13.85546875" customWidth="1"/>
    <col min="4" max="4" width="16.42578125" customWidth="1"/>
    <col min="5" max="5" width="15.42578125" customWidth="1"/>
    <col min="6" max="6" width="15.28515625" customWidth="1"/>
  </cols>
  <sheetData>
    <row r="2" spans="1:41" ht="18.75" x14ac:dyDescent="0.25">
      <c r="A2" s="39" t="s">
        <v>26</v>
      </c>
      <c r="B2" s="39"/>
      <c r="C2" s="39"/>
      <c r="D2" s="39"/>
      <c r="E2" s="39"/>
      <c r="F2" s="39"/>
    </row>
    <row r="3" spans="1:41" ht="15.75" thickBot="1" x14ac:dyDescent="0.3"/>
    <row r="4" spans="1:41" ht="36" customHeight="1" thickTop="1" x14ac:dyDescent="0.25">
      <c r="A4" s="50" t="s">
        <v>0</v>
      </c>
      <c r="B4" s="50" t="s">
        <v>1</v>
      </c>
      <c r="C4" s="44" t="s">
        <v>2</v>
      </c>
      <c r="D4" s="46" t="s">
        <v>16</v>
      </c>
      <c r="E4" s="37" t="s">
        <v>17</v>
      </c>
      <c r="F4" s="37" t="s">
        <v>18</v>
      </c>
    </row>
    <row r="5" spans="1:41" ht="36" customHeight="1" thickBot="1" x14ac:dyDescent="0.3">
      <c r="A5" s="51"/>
      <c r="B5" s="51"/>
      <c r="C5" s="45"/>
      <c r="D5" s="47"/>
      <c r="E5" s="38"/>
      <c r="F5" s="38"/>
    </row>
    <row r="6" spans="1:41" ht="36" customHeight="1" thickTop="1" x14ac:dyDescent="0.25">
      <c r="A6" s="1" t="s">
        <v>3</v>
      </c>
      <c r="B6" s="1" t="s">
        <v>4</v>
      </c>
      <c r="C6" s="2">
        <v>3167264</v>
      </c>
      <c r="D6" s="8">
        <v>2207025.5198999997</v>
      </c>
      <c r="E6" s="9">
        <v>174497.47</v>
      </c>
      <c r="F6" s="8">
        <v>2032528.0499</v>
      </c>
    </row>
    <row r="7" spans="1:41" ht="36" customHeight="1" x14ac:dyDescent="0.25">
      <c r="A7" s="1" t="s">
        <v>5</v>
      </c>
      <c r="B7" s="1" t="s">
        <v>6</v>
      </c>
      <c r="C7" s="2">
        <v>1182428</v>
      </c>
      <c r="D7" s="8">
        <v>984587.41999999993</v>
      </c>
      <c r="E7" s="9">
        <v>107757.51999999999</v>
      </c>
      <c r="F7" s="8">
        <v>876829.89999999991</v>
      </c>
    </row>
    <row r="8" spans="1:41" ht="36" customHeight="1" x14ac:dyDescent="0.25">
      <c r="A8" s="1" t="s">
        <v>7</v>
      </c>
      <c r="B8" s="1" t="s">
        <v>8</v>
      </c>
      <c r="C8" s="2">
        <v>1010629</v>
      </c>
      <c r="D8" s="8">
        <v>947392.93</v>
      </c>
      <c r="E8" s="9">
        <v>85550.430000000008</v>
      </c>
      <c r="F8" s="8">
        <v>861842.50000000012</v>
      </c>
    </row>
    <row r="9" spans="1:41" ht="36" customHeight="1" x14ac:dyDescent="0.25">
      <c r="A9" s="3" t="s">
        <v>9</v>
      </c>
      <c r="B9" s="4" t="s">
        <v>10</v>
      </c>
      <c r="C9" s="2">
        <v>2009500</v>
      </c>
      <c r="D9" s="8">
        <v>1823964.01</v>
      </c>
      <c r="E9" s="9">
        <v>248292.03999999998</v>
      </c>
      <c r="F9" s="8">
        <v>1575671.97</v>
      </c>
    </row>
    <row r="10" spans="1:41" ht="36" customHeight="1" x14ac:dyDescent="0.25">
      <c r="A10" s="3" t="s">
        <v>11</v>
      </c>
      <c r="B10" s="4" t="s">
        <v>12</v>
      </c>
      <c r="C10" s="2">
        <v>2109713</v>
      </c>
      <c r="D10" s="8">
        <v>2109713</v>
      </c>
      <c r="E10" s="9">
        <v>941235.15</v>
      </c>
      <c r="F10" s="8">
        <v>1168477.8499999999</v>
      </c>
    </row>
    <row r="11" spans="1:41" ht="36" customHeight="1" thickBot="1" x14ac:dyDescent="0.3">
      <c r="A11" s="5" t="s">
        <v>13</v>
      </c>
      <c r="B11" s="6" t="s">
        <v>14</v>
      </c>
      <c r="C11" s="2">
        <v>1057672</v>
      </c>
      <c r="D11" s="8">
        <v>1057672</v>
      </c>
      <c r="E11" s="9">
        <v>0</v>
      </c>
      <c r="F11" s="8">
        <v>1057672</v>
      </c>
    </row>
    <row r="12" spans="1:41" ht="17.25" thickTop="1" thickBot="1" x14ac:dyDescent="0.3">
      <c r="A12" s="36" t="s">
        <v>15</v>
      </c>
      <c r="B12" s="36"/>
      <c r="C12" s="7">
        <f>SUM(C6:C11)</f>
        <v>10537206</v>
      </c>
      <c r="D12" s="7">
        <f t="shared" ref="D12" si="0">SUM(D6:D11)</f>
        <v>9130354.879900001</v>
      </c>
      <c r="E12" s="7">
        <f>SUM(E6:E11)</f>
        <v>1557332.6099999999</v>
      </c>
      <c r="F12" s="7">
        <f t="shared" ref="F12" si="1">SUM(F6:F11)</f>
        <v>7573022.2698999997</v>
      </c>
    </row>
    <row r="13" spans="1:41" ht="15.75" thickTop="1" x14ac:dyDescent="0.25"/>
    <row r="15" spans="1:41" ht="18.75" x14ac:dyDescent="0.25">
      <c r="A15" s="39" t="s">
        <v>19</v>
      </c>
      <c r="B15" s="39"/>
      <c r="C15" s="39"/>
      <c r="D15" s="39"/>
      <c r="E15" s="39"/>
      <c r="F15" s="39"/>
      <c r="G15" s="52"/>
      <c r="H15" s="52"/>
      <c r="I15" s="52"/>
      <c r="J15" s="52"/>
      <c r="AJ15" s="27"/>
      <c r="AK15" s="27"/>
      <c r="AL15" s="27"/>
      <c r="AM15" s="27"/>
      <c r="AN15" s="27"/>
      <c r="AO15" s="27"/>
    </row>
    <row r="16" spans="1:41" ht="15.75" thickBot="1" x14ac:dyDescent="0.3">
      <c r="A16" s="10"/>
      <c r="B16" s="10"/>
      <c r="C16" s="11"/>
      <c r="D16" s="11"/>
      <c r="E16" s="10"/>
      <c r="F16" s="10"/>
      <c r="G16" s="10"/>
      <c r="H16" s="22"/>
      <c r="I16" s="22"/>
      <c r="J16" s="22"/>
      <c r="AJ16" s="27"/>
      <c r="AK16" s="27"/>
      <c r="AL16" s="27"/>
      <c r="AM16" s="27"/>
      <c r="AN16" s="27"/>
      <c r="AO16" s="27"/>
    </row>
    <row r="17" spans="1:41" ht="40.5" customHeight="1" thickTop="1" x14ac:dyDescent="0.25">
      <c r="A17" s="40" t="s">
        <v>0</v>
      </c>
      <c r="B17" s="41"/>
      <c r="C17" s="44" t="s">
        <v>2</v>
      </c>
      <c r="D17" s="46" t="s">
        <v>16</v>
      </c>
      <c r="E17" s="48" t="s">
        <v>20</v>
      </c>
      <c r="F17" s="48" t="s">
        <v>21</v>
      </c>
      <c r="G17" s="11"/>
      <c r="H17" s="31"/>
      <c r="I17" s="31"/>
      <c r="J17" s="31"/>
      <c r="AJ17" s="27"/>
      <c r="AK17" s="27"/>
      <c r="AL17" s="31"/>
      <c r="AM17" s="31"/>
      <c r="AN17" s="27"/>
      <c r="AO17" s="27"/>
    </row>
    <row r="18" spans="1:41" ht="40.5" customHeight="1" thickBot="1" x14ac:dyDescent="0.3">
      <c r="A18" s="42"/>
      <c r="B18" s="43"/>
      <c r="C18" s="45"/>
      <c r="D18" s="47"/>
      <c r="E18" s="49"/>
      <c r="F18" s="49" t="s">
        <v>22</v>
      </c>
      <c r="G18" s="11"/>
      <c r="H18" s="31"/>
      <c r="I18" s="31"/>
      <c r="J18" s="31"/>
      <c r="AJ18" s="27"/>
      <c r="AK18" s="27"/>
      <c r="AL18" s="31"/>
      <c r="AM18" s="31"/>
      <c r="AN18" s="27"/>
      <c r="AO18" s="27"/>
    </row>
    <row r="19" spans="1:41" ht="40.5" customHeight="1" thickTop="1" x14ac:dyDescent="0.25">
      <c r="A19" s="32" t="s">
        <v>23</v>
      </c>
      <c r="B19" s="33"/>
      <c r="C19" s="12">
        <v>5000000</v>
      </c>
      <c r="D19" s="13">
        <v>996307.28</v>
      </c>
      <c r="E19" s="14">
        <f>D19-F19</f>
        <v>150842.55999999994</v>
      </c>
      <c r="F19" s="15">
        <v>845464.72000000009</v>
      </c>
      <c r="G19" s="11"/>
      <c r="H19" s="25"/>
      <c r="I19" s="23"/>
      <c r="J19" s="23"/>
      <c r="AJ19" s="27"/>
      <c r="AK19" s="27"/>
      <c r="AL19" s="23"/>
      <c r="AM19" s="23"/>
      <c r="AN19" s="27"/>
      <c r="AO19" s="27"/>
    </row>
    <row r="20" spans="1:41" ht="40.5" customHeight="1" thickBot="1" x14ac:dyDescent="0.3">
      <c r="A20" s="34" t="s">
        <v>24</v>
      </c>
      <c r="B20" s="35"/>
      <c r="C20" s="16">
        <v>3059445.62</v>
      </c>
      <c r="D20" s="17">
        <v>1631315.4</v>
      </c>
      <c r="E20" s="14">
        <f>D20-F20</f>
        <v>72942.84999999986</v>
      </c>
      <c r="F20" s="18">
        <v>1558372.55</v>
      </c>
      <c r="G20" s="11"/>
      <c r="H20" s="25"/>
      <c r="I20" s="23"/>
      <c r="J20" s="23"/>
      <c r="AJ20" s="27"/>
      <c r="AK20" s="27"/>
      <c r="AL20" s="23"/>
      <c r="AM20" s="23"/>
      <c r="AN20" s="27"/>
      <c r="AO20" s="27"/>
    </row>
    <row r="21" spans="1:41" ht="40.5" customHeight="1" thickTop="1" thickBot="1" x14ac:dyDescent="0.3">
      <c r="A21" s="36" t="s">
        <v>15</v>
      </c>
      <c r="B21" s="36"/>
      <c r="C21" s="19">
        <f>SUM(C19:C20)</f>
        <v>8059445.6200000001</v>
      </c>
      <c r="D21" s="20">
        <v>2627622.6799999997</v>
      </c>
      <c r="E21" s="21">
        <f>SUM(E19:E20)</f>
        <v>223785.4099999998</v>
      </c>
      <c r="F21" s="7">
        <f>SUM(F19:F20)</f>
        <v>2403837.27</v>
      </c>
      <c r="G21" s="11"/>
      <c r="H21" s="25"/>
      <c r="I21" s="24"/>
      <c r="J21" s="24"/>
      <c r="AJ21" s="27"/>
      <c r="AK21" s="27"/>
      <c r="AL21" s="24"/>
      <c r="AM21" s="24"/>
      <c r="AN21" s="27"/>
      <c r="AO21" s="27"/>
    </row>
    <row r="22" spans="1:41" ht="15.75" thickTop="1" x14ac:dyDescent="0.25">
      <c r="AJ22" s="27"/>
      <c r="AK22" s="27"/>
      <c r="AL22" s="27"/>
      <c r="AM22" s="27"/>
      <c r="AN22" s="27"/>
      <c r="AO22" s="27"/>
    </row>
    <row r="23" spans="1:41" x14ac:dyDescent="0.25">
      <c r="AJ23" s="27"/>
      <c r="AK23" s="27"/>
      <c r="AL23" s="27"/>
      <c r="AM23" s="27"/>
      <c r="AN23" s="27"/>
      <c r="AO23" s="27"/>
    </row>
    <row r="24" spans="1:41" x14ac:dyDescent="0.25">
      <c r="C24" s="26" t="s">
        <v>25</v>
      </c>
      <c r="D24" s="26"/>
      <c r="E24" s="26"/>
      <c r="F24" s="30">
        <f>F12+F21</f>
        <v>9976859.5398999993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8"/>
      <c r="AK24" s="28"/>
      <c r="AL24" s="28"/>
      <c r="AM24" s="29"/>
      <c r="AN24" s="27"/>
      <c r="AO24" s="27"/>
    </row>
    <row r="25" spans="1:41" x14ac:dyDescent="0.25">
      <c r="AJ25" s="27"/>
      <c r="AK25" s="27"/>
      <c r="AL25" s="27"/>
      <c r="AM25" s="27"/>
      <c r="AN25" s="27"/>
      <c r="AO25" s="27"/>
    </row>
    <row r="26" spans="1:41" x14ac:dyDescent="0.25">
      <c r="AJ26" s="27"/>
      <c r="AK26" s="27"/>
      <c r="AL26" s="27"/>
      <c r="AM26" s="27"/>
      <c r="AN26" s="27"/>
      <c r="AO26" s="27"/>
    </row>
    <row r="27" spans="1:41" x14ac:dyDescent="0.25">
      <c r="AJ27" s="27"/>
      <c r="AK27" s="27"/>
      <c r="AL27" s="27"/>
      <c r="AM27" s="27"/>
      <c r="AN27" s="27"/>
      <c r="AO27" s="27"/>
    </row>
    <row r="28" spans="1:41" x14ac:dyDescent="0.25">
      <c r="AJ28" s="27"/>
      <c r="AK28" s="27"/>
      <c r="AL28" s="27"/>
      <c r="AM28" s="27"/>
      <c r="AN28" s="27"/>
      <c r="AO28" s="27"/>
    </row>
    <row r="29" spans="1:41" x14ac:dyDescent="0.25">
      <c r="AJ29" s="27"/>
      <c r="AK29" s="27"/>
      <c r="AL29" s="27"/>
      <c r="AM29" s="27"/>
      <c r="AN29" s="27"/>
      <c r="AO29" s="27"/>
    </row>
    <row r="30" spans="1:41" x14ac:dyDescent="0.25">
      <c r="AJ30" s="27"/>
      <c r="AK30" s="27"/>
      <c r="AL30" s="27"/>
      <c r="AM30" s="27"/>
      <c r="AN30" s="27"/>
      <c r="AO30" s="27"/>
    </row>
    <row r="31" spans="1:41" x14ac:dyDescent="0.25">
      <c r="AJ31" s="27"/>
      <c r="AK31" s="27"/>
      <c r="AL31" s="27"/>
      <c r="AM31" s="27"/>
      <c r="AN31" s="27"/>
      <c r="AO31" s="27"/>
    </row>
  </sheetData>
  <mergeCells count="22">
    <mergeCell ref="A21:B21"/>
    <mergeCell ref="F4:F5"/>
    <mergeCell ref="A17:B18"/>
    <mergeCell ref="C17:C18"/>
    <mergeCell ref="D17:D18"/>
    <mergeCell ref="E17:E18"/>
    <mergeCell ref="F17:F18"/>
    <mergeCell ref="H17:H18"/>
    <mergeCell ref="I17:I18"/>
    <mergeCell ref="J17:J18"/>
    <mergeCell ref="A4:A5"/>
    <mergeCell ref="B4:B5"/>
    <mergeCell ref="C4:C5"/>
    <mergeCell ref="A12:B12"/>
    <mergeCell ref="D4:D5"/>
    <mergeCell ref="A2:F2"/>
    <mergeCell ref="AL17:AL18"/>
    <mergeCell ref="AM17:AM18"/>
    <mergeCell ref="A19:B19"/>
    <mergeCell ref="A20:B20"/>
    <mergeCell ref="E4:E5"/>
    <mergeCell ref="A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int_MAngeles</dc:creator>
  <cp:lastModifiedBy>int_MAngeles</cp:lastModifiedBy>
  <dcterms:created xsi:type="dcterms:W3CDTF">2020-10-13T08:06:41Z</dcterms:created>
  <dcterms:modified xsi:type="dcterms:W3CDTF">2020-10-13T08:13:24Z</dcterms:modified>
</cp:coreProperties>
</file>